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<sst xmlns="http://schemas.openxmlformats.org/spreadsheetml/2006/main" count="91" uniqueCount="52">
  <si>
    <t>CATEGORY 1 - Pursuit of the Work</t>
  </si>
  <si>
    <t>Month</t>
  </si>
  <si>
    <t>Allowable Days</t>
  </si>
  <si>
    <t>Pursued Days</t>
  </si>
  <si>
    <t>CATEGORY 2 - Proper MOT &amp; Minimize Impacts to Traveling Public</t>
  </si>
  <si>
    <t xml:space="preserve">Date of Notification          </t>
  </si>
  <si>
    <t>Notification</t>
  </si>
  <si>
    <t>Type</t>
  </si>
  <si>
    <t>CATEGORY 3 - Timely and Complete Submittal of Documents</t>
  </si>
  <si>
    <t>Notification Types:</t>
  </si>
  <si>
    <t>CATEGORY 4 - Timely Completion of Project</t>
  </si>
  <si>
    <t>CATEGORY 6 - Mitigate Cost and Time Overruns</t>
  </si>
  <si>
    <t>CATEGORY 7 - Environmental Compliance</t>
  </si>
  <si>
    <r>
      <t xml:space="preserve">Quality </t>
    </r>
    <r>
      <rPr>
        <sz val="10"/>
        <rFont val="Arial"/>
        <family val="0"/>
      </rPr>
      <t>Days</t>
    </r>
  </si>
  <si>
    <t>VW: Verbal Warning</t>
  </si>
  <si>
    <t>Original Contract Days:</t>
  </si>
  <si>
    <t>Days Granted:</t>
  </si>
  <si>
    <t>FIN ID:</t>
  </si>
  <si>
    <t>Weather days:</t>
  </si>
  <si>
    <t>Contractor:</t>
  </si>
  <si>
    <t>Period</t>
  </si>
  <si>
    <t>Deficiency Ltr. Factor (DLF):</t>
  </si>
  <si>
    <t>Remarks</t>
  </si>
  <si>
    <t>By Whom/To Whom/Reason</t>
  </si>
  <si>
    <t>DWL: Deficiency Warning Letter</t>
  </si>
  <si>
    <t>DL: Deficiency Letter</t>
  </si>
  <si>
    <r>
      <t>Score (</t>
    </r>
    <r>
      <rPr>
        <b/>
        <i/>
        <sz val="8"/>
        <rFont val="Arial"/>
        <family val="2"/>
      </rPr>
      <t>max. of  12):</t>
    </r>
  </si>
  <si>
    <r>
      <t>Score (</t>
    </r>
    <r>
      <rPr>
        <b/>
        <i/>
        <sz val="8"/>
        <rFont val="Arial"/>
        <family val="2"/>
      </rPr>
      <t>max. of  8):</t>
    </r>
  </si>
  <si>
    <t>Contractor Performance Rating:</t>
  </si>
  <si>
    <t>Date of the Report:</t>
  </si>
  <si>
    <t>Final</t>
  </si>
  <si>
    <r>
      <t>Score (</t>
    </r>
    <r>
      <rPr>
        <b/>
        <i/>
        <sz val="8"/>
        <rFont val="Arial"/>
        <family val="2"/>
      </rPr>
      <t>max. of  10):</t>
    </r>
  </si>
  <si>
    <r>
      <t>Score (</t>
    </r>
    <r>
      <rPr>
        <b/>
        <i/>
        <sz val="8"/>
        <rFont val="Arial"/>
        <family val="2"/>
      </rPr>
      <t>max. of 12):</t>
    </r>
  </si>
  <si>
    <r>
      <t>Score (</t>
    </r>
    <r>
      <rPr>
        <b/>
        <i/>
        <sz val="8"/>
        <rFont val="Arial"/>
        <family val="2"/>
      </rPr>
      <t>max. of 20):</t>
    </r>
  </si>
  <si>
    <t>CATEGORY 9 - DBE Utilization</t>
  </si>
  <si>
    <t>If no DBE availability percentage shown in the bid proposal, did the Contractor achieve 8 % or more DBE utilization ?</t>
  </si>
  <si>
    <r>
      <t>Score (</t>
    </r>
    <r>
      <rPr>
        <b/>
        <i/>
        <sz val="8"/>
        <rFont val="Arial"/>
        <family val="2"/>
      </rPr>
      <t>max. of  20):</t>
    </r>
  </si>
  <si>
    <t>Allowable Contract Days:</t>
  </si>
  <si>
    <t>Days Used:</t>
  </si>
  <si>
    <t>CATEGORY 5 - Coordination/Cooperation with Construction Engineering Inspection Personnel, Property Owners and Utility Companies</t>
  </si>
  <si>
    <t>Pursuit of Work</t>
  </si>
  <si>
    <t>Interim</t>
  </si>
  <si>
    <t>Work Days</t>
  </si>
  <si>
    <t>Quality of Work</t>
  </si>
  <si>
    <t># of Pro-rated Deficiency Ltrs.</t>
  </si>
  <si>
    <t xml:space="preserve">CATEGORY 8 - Conformance With Contract Documents  </t>
  </si>
  <si>
    <t>Job Description:</t>
  </si>
  <si>
    <t>Project Administrator:</t>
  </si>
  <si>
    <t>Contract Number:</t>
  </si>
  <si>
    <t>Did the Contractor achieve or exceed the DBE availability percentage shown in the bid proposal ?</t>
  </si>
  <si>
    <r>
      <t>Score (</t>
    </r>
    <r>
      <rPr>
        <b/>
        <i/>
        <sz val="8"/>
        <rFont val="Arial"/>
        <family val="2"/>
      </rPr>
      <t>max. of 4):</t>
    </r>
  </si>
  <si>
    <t>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</si>
</sst>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_(* #,##0.0_);_(* \(#,##0.0\);_(* &quot;-&quot;?_);_(@_)"/>
    <numFmt numFmtId="167" formatCode="0.0"/>
    <numFmt numFmtId="168" formatCode="mm/dd/yy"/>
    <numFmt numFmtId="169" formatCode="mmmm\ d\,\ yyyy"/>
    <numFmt numFmtId="170" formatCode="0.00000"/>
    <numFmt numFmtId="171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67" fontId="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locked="0"/>
    </xf>
    <xf numFmtId="9" fontId="0" fillId="0" borderId="0" xfId="59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167" fontId="1" fillId="34" borderId="18" xfId="0" applyNumberFormat="1" applyFont="1" applyFill="1" applyBorder="1" applyAlignment="1" applyProtection="1">
      <alignment horizontal="center" vertical="center"/>
      <protection hidden="1"/>
    </xf>
    <xf numFmtId="9" fontId="0" fillId="34" borderId="19" xfId="59" applyNumberFormat="1" applyFont="1" applyFill="1" applyBorder="1" applyAlignment="1" applyProtection="1">
      <alignment horizontal="center"/>
      <protection hidden="1"/>
    </xf>
    <xf numFmtId="0" fontId="0" fillId="35" borderId="12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left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left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horizontal="left"/>
      <protection locked="0"/>
    </xf>
    <xf numFmtId="0" fontId="0" fillId="35" borderId="24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25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right"/>
      <protection locked="0"/>
    </xf>
    <xf numFmtId="0" fontId="1" fillId="35" borderId="17" xfId="0" applyFont="1" applyFill="1" applyBorder="1" applyAlignment="1" applyProtection="1">
      <alignment horizontal="right"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14" fontId="0" fillId="35" borderId="21" xfId="0" applyNumberFormat="1" applyFill="1" applyBorder="1" applyAlignment="1" applyProtection="1">
      <alignment horizontal="center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14" fontId="0" fillId="35" borderId="22" xfId="0" applyNumberFormat="1" applyFill="1" applyBorder="1" applyAlignment="1" applyProtection="1">
      <alignment horizontal="center"/>
      <protection locked="0"/>
    </xf>
    <xf numFmtId="0" fontId="2" fillId="35" borderId="26" xfId="0" applyFont="1" applyFill="1" applyBorder="1" applyAlignment="1" applyProtection="1">
      <alignment horizont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14" fontId="0" fillId="35" borderId="24" xfId="0" applyNumberFormat="1" applyFill="1" applyBorder="1" applyAlignment="1" applyProtection="1">
      <alignment horizontal="center"/>
      <protection locked="0"/>
    </xf>
    <xf numFmtId="0" fontId="2" fillId="35" borderId="27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 horizontal="center"/>
      <protection hidden="1"/>
    </xf>
    <xf numFmtId="1" fontId="1" fillId="34" borderId="19" xfId="0" applyNumberFormat="1" applyFont="1" applyFill="1" applyBorder="1" applyAlignment="1" applyProtection="1">
      <alignment/>
      <protection hidden="1"/>
    </xf>
    <xf numFmtId="1" fontId="1" fillId="34" borderId="28" xfId="0" applyNumberFormat="1" applyFont="1" applyFill="1" applyBorder="1" applyAlignment="1" applyProtection="1">
      <alignment horizontal="center" vertical="center"/>
      <protection hidden="1"/>
    </xf>
    <xf numFmtId="1" fontId="1" fillId="34" borderId="19" xfId="0" applyNumberFormat="1" applyFont="1" applyFill="1" applyBorder="1" applyAlignment="1" applyProtection="1">
      <alignment horizontal="center" vertical="center"/>
      <protection hidden="1"/>
    </xf>
    <xf numFmtId="0" fontId="1" fillId="34" borderId="28" xfId="0" applyFont="1" applyFill="1" applyBorder="1" applyAlignment="1" applyProtection="1">
      <alignment horizontal="center" vertical="center"/>
      <protection hidden="1"/>
    </xf>
    <xf numFmtId="9" fontId="1" fillId="34" borderId="19" xfId="0" applyNumberFormat="1" applyFont="1" applyFill="1" applyBorder="1" applyAlignment="1" applyProtection="1">
      <alignment horizontal="center" vertical="center"/>
      <protection hidden="1"/>
    </xf>
    <xf numFmtId="169" fontId="0" fillId="33" borderId="29" xfId="0" applyNumberFormat="1" applyFill="1" applyBorder="1" applyAlignment="1" applyProtection="1">
      <alignment horizontal="left"/>
      <protection locked="0"/>
    </xf>
    <xf numFmtId="0" fontId="0" fillId="34" borderId="30" xfId="0" applyFill="1" applyBorder="1" applyAlignment="1" applyProtection="1">
      <alignment/>
      <protection/>
    </xf>
    <xf numFmtId="0" fontId="1" fillId="34" borderId="31" xfId="0" applyFont="1" applyFill="1" applyBorder="1" applyAlignment="1" applyProtection="1">
      <alignment horizontal="right"/>
      <protection/>
    </xf>
    <xf numFmtId="0" fontId="0" fillId="34" borderId="32" xfId="0" applyFill="1" applyBorder="1" applyAlignment="1" applyProtection="1">
      <alignment/>
      <protection/>
    </xf>
    <xf numFmtId="0" fontId="1" fillId="34" borderId="33" xfId="0" applyFont="1" applyFill="1" applyBorder="1" applyAlignment="1" applyProtection="1">
      <alignment horizontal="right"/>
      <protection/>
    </xf>
    <xf numFmtId="0" fontId="1" fillId="34" borderId="34" xfId="0" applyFont="1" applyFill="1" applyBorder="1" applyAlignment="1" applyProtection="1">
      <alignment horizontal="right"/>
      <protection/>
    </xf>
    <xf numFmtId="0" fontId="0" fillId="34" borderId="35" xfId="0" applyFill="1" applyBorder="1" applyAlignment="1" applyProtection="1">
      <alignment/>
      <protection/>
    </xf>
    <xf numFmtId="0" fontId="0" fillId="34" borderId="36" xfId="0" applyFill="1" applyBorder="1" applyAlignment="1" applyProtection="1">
      <alignment/>
      <protection/>
    </xf>
    <xf numFmtId="0" fontId="1" fillId="34" borderId="37" xfId="0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1" fillId="34" borderId="12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38" xfId="0" applyFill="1" applyBorder="1" applyAlignment="1" applyProtection="1">
      <alignment/>
      <protection/>
    </xf>
    <xf numFmtId="0" fontId="1" fillId="34" borderId="39" xfId="0" applyFont="1" applyFill="1" applyBorder="1" applyAlignment="1" applyProtection="1">
      <alignment horizontal="right"/>
      <protection/>
    </xf>
    <xf numFmtId="0" fontId="0" fillId="34" borderId="36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" fillId="34" borderId="40" xfId="0" applyFont="1" applyFill="1" applyBorder="1" applyAlignment="1" applyProtection="1">
      <alignment horizontal="right"/>
      <protection/>
    </xf>
    <xf numFmtId="0" fontId="1" fillId="34" borderId="19" xfId="0" applyFont="1" applyFill="1" applyBorder="1" applyAlignment="1" applyProtection="1">
      <alignment horizontal="right"/>
      <protection/>
    </xf>
    <xf numFmtId="0" fontId="1" fillId="34" borderId="41" xfId="0" applyFont="1" applyFill="1" applyBorder="1" applyAlignment="1" applyProtection="1">
      <alignment/>
      <protection/>
    </xf>
    <xf numFmtId="0" fontId="1" fillId="34" borderId="42" xfId="0" applyFont="1" applyFill="1" applyBorder="1" applyAlignment="1" applyProtection="1">
      <alignment/>
      <protection/>
    </xf>
    <xf numFmtId="0" fontId="0" fillId="34" borderId="42" xfId="0" applyFill="1" applyBorder="1" applyAlignment="1" applyProtection="1">
      <alignment/>
      <protection/>
    </xf>
    <xf numFmtId="0" fontId="0" fillId="34" borderId="42" xfId="0" applyFill="1" applyBorder="1" applyAlignment="1" applyProtection="1">
      <alignment/>
      <protection/>
    </xf>
    <xf numFmtId="0" fontId="0" fillId="34" borderId="41" xfId="0" applyFill="1" applyBorder="1" applyAlignment="1" applyProtection="1">
      <alignment/>
      <protection/>
    </xf>
    <xf numFmtId="0" fontId="1" fillId="34" borderId="28" xfId="0" applyFont="1" applyFill="1" applyBorder="1" applyAlignment="1" applyProtection="1">
      <alignment horizontal="right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34" borderId="41" xfId="0" applyFont="1" applyFill="1" applyBorder="1" applyAlignment="1" applyProtection="1">
      <alignment/>
      <protection/>
    </xf>
    <xf numFmtId="0" fontId="0" fillId="34" borderId="42" xfId="0" applyFont="1" applyFill="1" applyBorder="1" applyAlignment="1" applyProtection="1">
      <alignment/>
      <protection/>
    </xf>
    <xf numFmtId="0" fontId="0" fillId="34" borderId="28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43" xfId="0" applyFont="1" applyFill="1" applyBorder="1" applyAlignment="1" applyProtection="1">
      <alignment horizont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3" fillId="34" borderId="45" xfId="0" applyFont="1" applyFill="1" applyBorder="1" applyAlignment="1" applyProtection="1">
      <alignment horizontal="center" vertical="center"/>
      <protection/>
    </xf>
    <xf numFmtId="0" fontId="3" fillId="34" borderId="46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3" fillId="34" borderId="47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34" borderId="48" xfId="0" applyFill="1" applyBorder="1" applyAlignment="1" applyProtection="1">
      <alignment horizontal="center" vertical="center"/>
      <protection/>
    </xf>
    <xf numFmtId="0" fontId="0" fillId="34" borderId="48" xfId="0" applyFill="1" applyBorder="1" applyAlignment="1" applyProtection="1">
      <alignment horizontal="center" vertical="center" wrapText="1"/>
      <protection/>
    </xf>
    <xf numFmtId="0" fontId="0" fillId="34" borderId="49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4" borderId="42" xfId="0" applyFont="1" applyFill="1" applyBorder="1" applyAlignment="1" applyProtection="1">
      <alignment horizontal="right"/>
      <protection/>
    </xf>
    <xf numFmtId="0" fontId="0" fillId="34" borderId="28" xfId="0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0" fillId="35" borderId="25" xfId="0" applyFill="1" applyBorder="1" applyAlignment="1" applyProtection="1">
      <alignment/>
      <protection locked="0"/>
    </xf>
    <xf numFmtId="167" fontId="0" fillId="34" borderId="28" xfId="0" applyNumberFormat="1" applyFont="1" applyFill="1" applyBorder="1" applyAlignment="1" applyProtection="1">
      <alignment horizontal="center" vertical="center"/>
      <protection hidden="1"/>
    </xf>
    <xf numFmtId="16" fontId="0" fillId="35" borderId="22" xfId="0" applyNumberFormat="1" applyFill="1" applyBorder="1" applyAlignment="1" applyProtection="1">
      <alignment horizontal="left"/>
      <protection locked="0"/>
    </xf>
    <xf numFmtId="0" fontId="0" fillId="33" borderId="16" xfId="0" applyFill="1" applyBorder="1" applyAlignment="1">
      <alignment horizontal="center"/>
    </xf>
    <xf numFmtId="16" fontId="0" fillId="35" borderId="21" xfId="0" applyNumberFormat="1" applyFill="1" applyBorder="1" applyAlignment="1" applyProtection="1">
      <alignment horizontal="left"/>
      <protection locked="0"/>
    </xf>
    <xf numFmtId="0" fontId="0" fillId="35" borderId="22" xfId="0" applyFont="1" applyFill="1" applyBorder="1" applyAlignment="1" applyProtection="1">
      <alignment horizontal="left"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3" fillId="34" borderId="43" xfId="0" applyFont="1" applyFill="1" applyBorder="1" applyAlignment="1" applyProtection="1">
      <alignment horizontal="left" vertical="center"/>
      <protection/>
    </xf>
    <xf numFmtId="0" fontId="3" fillId="34" borderId="50" xfId="0" applyFont="1" applyFill="1" applyBorder="1" applyAlignment="1" applyProtection="1">
      <alignment horizontal="left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34" borderId="43" xfId="0" applyFont="1" applyFill="1" applyBorder="1" applyAlignment="1" applyProtection="1">
      <alignment wrapText="1"/>
      <protection/>
    </xf>
    <xf numFmtId="0" fontId="0" fillId="34" borderId="50" xfId="0" applyFill="1" applyBorder="1" applyAlignment="1" applyProtection="1">
      <alignment wrapText="1"/>
      <protection/>
    </xf>
    <xf numFmtId="0" fontId="0" fillId="34" borderId="51" xfId="0" applyFill="1" applyBorder="1" applyAlignment="1" applyProtection="1">
      <alignment wrapText="1"/>
      <protection/>
    </xf>
    <xf numFmtId="0" fontId="0" fillId="34" borderId="44" xfId="0" applyFill="1" applyBorder="1" applyAlignment="1" applyProtection="1">
      <alignment wrapText="1"/>
      <protection/>
    </xf>
    <xf numFmtId="0" fontId="0" fillId="34" borderId="52" xfId="0" applyFill="1" applyBorder="1" applyAlignment="1" applyProtection="1">
      <alignment wrapText="1"/>
      <protection/>
    </xf>
    <xf numFmtId="0" fontId="0" fillId="34" borderId="47" xfId="0" applyFill="1" applyBorder="1" applyAlignment="1" applyProtection="1">
      <alignment wrapText="1"/>
      <protection/>
    </xf>
    <xf numFmtId="0" fontId="3" fillId="34" borderId="43" xfId="0" applyFont="1" applyFill="1" applyBorder="1" applyAlignment="1" applyProtection="1">
      <alignment horizontal="right" vertical="center"/>
      <protection/>
    </xf>
    <xf numFmtId="0" fontId="3" fillId="34" borderId="51" xfId="0" applyFont="1" applyFill="1" applyBorder="1" applyAlignment="1" applyProtection="1">
      <alignment horizontal="right" vertical="center"/>
      <protection/>
    </xf>
    <xf numFmtId="0" fontId="2" fillId="34" borderId="53" xfId="0" applyFont="1" applyFill="1" applyBorder="1" applyAlignment="1" applyProtection="1">
      <alignment horizontal="center" vertical="center" wrapText="1"/>
      <protection/>
    </xf>
    <xf numFmtId="0" fontId="0" fillId="34" borderId="27" xfId="0" applyFill="1" applyBorder="1" applyAlignment="1" applyProtection="1">
      <alignment/>
      <protection/>
    </xf>
    <xf numFmtId="0" fontId="0" fillId="34" borderId="43" xfId="0" applyFill="1" applyBorder="1" applyAlignment="1" applyProtection="1">
      <alignment horizontal="center"/>
      <protection/>
    </xf>
    <xf numFmtId="0" fontId="0" fillId="34" borderId="50" xfId="0" applyFill="1" applyBorder="1" applyAlignment="1" applyProtection="1">
      <alignment horizontal="center"/>
      <protection/>
    </xf>
    <xf numFmtId="0" fontId="0" fillId="34" borderId="51" xfId="0" applyFill="1" applyBorder="1" applyAlignment="1" applyProtection="1">
      <alignment horizontal="center"/>
      <protection/>
    </xf>
    <xf numFmtId="0" fontId="0" fillId="34" borderId="44" xfId="0" applyFill="1" applyBorder="1" applyAlignment="1" applyProtection="1">
      <alignment horizontal="center"/>
      <protection/>
    </xf>
    <xf numFmtId="0" fontId="0" fillId="34" borderId="52" xfId="0" applyFill="1" applyBorder="1" applyAlignment="1" applyProtection="1">
      <alignment horizontal="center"/>
      <protection/>
    </xf>
    <xf numFmtId="0" fontId="0" fillId="34" borderId="47" xfId="0" applyFill="1" applyBorder="1" applyAlignment="1" applyProtection="1">
      <alignment horizontal="center"/>
      <protection/>
    </xf>
    <xf numFmtId="0" fontId="1" fillId="34" borderId="41" xfId="0" applyFont="1" applyFill="1" applyBorder="1" applyAlignment="1" applyProtection="1">
      <alignment/>
      <protection/>
    </xf>
    <xf numFmtId="0" fontId="1" fillId="34" borderId="42" xfId="0" applyFont="1" applyFill="1" applyBorder="1" applyAlignment="1" applyProtection="1">
      <alignment/>
      <protection/>
    </xf>
    <xf numFmtId="0" fontId="3" fillId="34" borderId="44" xfId="0" applyFont="1" applyFill="1" applyBorder="1" applyAlignment="1" applyProtection="1">
      <alignment horizontal="left" vertical="center"/>
      <protection/>
    </xf>
    <xf numFmtId="0" fontId="4" fillId="34" borderId="52" xfId="0" applyFont="1" applyFill="1" applyBorder="1" applyAlignment="1" applyProtection="1">
      <alignment horizontal="left"/>
      <protection/>
    </xf>
    <xf numFmtId="0" fontId="0" fillId="0" borderId="52" xfId="0" applyBorder="1" applyAlignment="1">
      <alignment/>
    </xf>
    <xf numFmtId="0" fontId="0" fillId="0" borderId="47" xfId="0" applyBorder="1" applyAlignment="1">
      <alignment/>
    </xf>
    <xf numFmtId="0" fontId="3" fillId="34" borderId="45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1" fillId="34" borderId="28" xfId="0" applyFont="1" applyFill="1" applyBorder="1" applyAlignment="1" applyProtection="1">
      <alignment/>
      <protection/>
    </xf>
    <xf numFmtId="0" fontId="0" fillId="34" borderId="43" xfId="0" applyFill="1" applyBorder="1" applyAlignment="1">
      <alignment wrapText="1"/>
    </xf>
    <xf numFmtId="0" fontId="0" fillId="34" borderId="50" xfId="0" applyFill="1" applyBorder="1" applyAlignment="1">
      <alignment wrapText="1"/>
    </xf>
    <xf numFmtId="0" fontId="0" fillId="34" borderId="51" xfId="0" applyFill="1" applyBorder="1" applyAlignment="1">
      <alignment wrapText="1"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0" fillId="35" borderId="53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32" xfId="0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34" borderId="45" xfId="0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46" xfId="0" applyFill="1" applyBorder="1" applyAlignment="1" applyProtection="1">
      <alignment wrapText="1"/>
      <protection/>
    </xf>
    <xf numFmtId="0" fontId="0" fillId="34" borderId="35" xfId="0" applyFill="1" applyBorder="1" applyAlignment="1">
      <alignment wrapText="1"/>
    </xf>
    <xf numFmtId="0" fontId="0" fillId="34" borderId="38" xfId="0" applyFill="1" applyBorder="1" applyAlignment="1">
      <alignment wrapText="1"/>
    </xf>
    <xf numFmtId="0" fontId="0" fillId="34" borderId="57" xfId="0" applyFill="1" applyBorder="1" applyAlignment="1">
      <alignment wrapText="1"/>
    </xf>
    <xf numFmtId="0" fontId="0" fillId="34" borderId="44" xfId="0" applyFill="1" applyBorder="1" applyAlignment="1">
      <alignment wrapText="1"/>
    </xf>
    <xf numFmtId="0" fontId="0" fillId="34" borderId="52" xfId="0" applyFill="1" applyBorder="1" applyAlignment="1">
      <alignment wrapText="1"/>
    </xf>
    <xf numFmtId="0" fontId="0" fillId="34" borderId="47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0"/>
  <sheetViews>
    <sheetView tabSelected="1" zoomScalePageLayoutView="0" workbookViewId="0" topLeftCell="A1">
      <selection activeCell="I114" sqref="I114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4.28125" style="1" bestFit="1" customWidth="1"/>
    <col min="4" max="5" width="9.28125" style="1" bestFit="1" customWidth="1"/>
    <col min="6" max="8" width="9.140625" style="1" customWidth="1"/>
    <col min="9" max="9" width="10.00390625" style="1" customWidth="1"/>
    <col min="10" max="16384" width="9.140625" style="1" customWidth="1"/>
  </cols>
  <sheetData>
    <row r="2" spans="1:9" ht="13.5" thickBot="1">
      <c r="A2" s="11"/>
      <c r="B2" s="11"/>
      <c r="C2" s="11"/>
      <c r="D2" s="11"/>
      <c r="E2" s="11"/>
      <c r="F2" s="11"/>
      <c r="G2" s="11"/>
      <c r="H2" s="11"/>
      <c r="I2" s="11"/>
    </row>
    <row r="3" spans="1:9" ht="12.75">
      <c r="A3" s="66"/>
      <c r="B3" s="67" t="s">
        <v>29</v>
      </c>
      <c r="C3" s="65"/>
      <c r="D3" s="18"/>
      <c r="E3" s="18"/>
      <c r="F3" s="66"/>
      <c r="G3" s="74"/>
      <c r="H3" s="67" t="s">
        <v>15</v>
      </c>
      <c r="I3" s="23"/>
    </row>
    <row r="4" spans="1:9" ht="12.75">
      <c r="A4" s="68"/>
      <c r="B4" s="69" t="s">
        <v>17</v>
      </c>
      <c r="C4" s="19"/>
      <c r="D4" s="20"/>
      <c r="E4" s="20"/>
      <c r="F4" s="68"/>
      <c r="G4" s="75"/>
      <c r="H4" s="69" t="s">
        <v>16</v>
      </c>
      <c r="I4" s="24"/>
    </row>
    <row r="5" spans="1:9" ht="12.75">
      <c r="A5" s="68"/>
      <c r="B5" s="70" t="s">
        <v>48</v>
      </c>
      <c r="C5" s="19"/>
      <c r="D5" s="20"/>
      <c r="E5" s="20"/>
      <c r="F5" s="68"/>
      <c r="G5" s="76"/>
      <c r="H5" s="69" t="s">
        <v>18</v>
      </c>
      <c r="I5" s="24"/>
    </row>
    <row r="6" spans="1:9" ht="12.75">
      <c r="A6" s="68"/>
      <c r="B6" s="70" t="s">
        <v>19</v>
      </c>
      <c r="C6" s="19"/>
      <c r="D6" s="20"/>
      <c r="E6" s="20"/>
      <c r="F6" s="68"/>
      <c r="G6" s="76"/>
      <c r="H6" s="69" t="s">
        <v>37</v>
      </c>
      <c r="I6" s="59">
        <f>I5+I4+I3</f>
        <v>0</v>
      </c>
    </row>
    <row r="7" spans="1:9" ht="12.75">
      <c r="A7" s="71"/>
      <c r="B7" s="70" t="s">
        <v>46</v>
      </c>
      <c r="C7" s="19"/>
      <c r="D7" s="25"/>
      <c r="E7" s="26"/>
      <c r="F7" s="71"/>
      <c r="G7" s="77"/>
      <c r="H7" s="78" t="s">
        <v>38</v>
      </c>
      <c r="I7" s="115"/>
    </row>
    <row r="8" spans="1:9" ht="13.5" thickBot="1">
      <c r="A8" s="72"/>
      <c r="B8" s="73" t="s">
        <v>47</v>
      </c>
      <c r="C8" s="21"/>
      <c r="D8" s="22"/>
      <c r="E8" s="22"/>
      <c r="F8" s="79"/>
      <c r="G8" s="80"/>
      <c r="H8" s="81" t="s">
        <v>21</v>
      </c>
      <c r="I8" s="27">
        <f>ROUND(IF(I6&gt;365,365/I6,1),1)</f>
        <v>1</v>
      </c>
    </row>
    <row r="9" spans="1:9" ht="13.5" thickBot="1">
      <c r="A9" s="11"/>
      <c r="B9" s="6"/>
      <c r="C9" s="4"/>
      <c r="D9" s="4"/>
      <c r="E9" s="4"/>
      <c r="F9" s="17"/>
      <c r="G9" s="4"/>
      <c r="H9" s="6"/>
      <c r="I9" s="10"/>
    </row>
    <row r="10" spans="1:9" ht="13.5" thickBot="1">
      <c r="A10" s="87"/>
      <c r="B10" s="109"/>
      <c r="C10" s="110"/>
      <c r="D10" s="82" t="s">
        <v>28</v>
      </c>
      <c r="E10" s="60" t="e">
        <f>+I12+I24+I40+I56+I58+I75+I92+I109+I122</f>
        <v>#DIV/0!</v>
      </c>
      <c r="F10" s="111" t="s">
        <v>41</v>
      </c>
      <c r="G10" s="108" t="s">
        <v>51</v>
      </c>
      <c r="H10" s="82" t="s">
        <v>30</v>
      </c>
      <c r="I10" s="108"/>
    </row>
    <row r="11" spans="1:8" ht="13.5" thickBot="1">
      <c r="A11" s="2"/>
      <c r="B11" s="2"/>
      <c r="C11" s="2"/>
      <c r="E11"/>
      <c r="F11" s="2"/>
      <c r="G11" s="2"/>
      <c r="H11" s="2"/>
    </row>
    <row r="12" spans="1:9" ht="13.5" thickBot="1">
      <c r="A12" s="83" t="s">
        <v>0</v>
      </c>
      <c r="B12" s="84"/>
      <c r="C12" s="85"/>
      <c r="D12" s="85"/>
      <c r="E12" s="85"/>
      <c r="F12" s="86"/>
      <c r="G12" s="87"/>
      <c r="H12" s="88" t="s">
        <v>26</v>
      </c>
      <c r="I12" s="113" t="e">
        <f>ROUND(IF(I13&gt;=0.9,12,IF(I13&gt;=0.5,(I13-0.5)*30,IF(I13&lt;=0.5,0,(I13-0.5)*30))),0)</f>
        <v>#DIV/0!</v>
      </c>
    </row>
    <row r="13" spans="1:9" ht="13.5" thickBot="1">
      <c r="A13" s="94"/>
      <c r="B13" s="94"/>
      <c r="C13" s="95"/>
      <c r="D13" s="95"/>
      <c r="E13" s="95"/>
      <c r="F13" s="96"/>
      <c r="G13" s="87"/>
      <c r="H13" s="88" t="s">
        <v>40</v>
      </c>
      <c r="I13" s="28" t="e">
        <f>ROUND(SUM(D16:D22)/SUM(C16:C22),2)</f>
        <v>#DIV/0!</v>
      </c>
    </row>
    <row r="14" ht="13.5" thickBot="1"/>
    <row r="15" spans="2:8" ht="27" thickBot="1">
      <c r="B15" s="89" t="s">
        <v>20</v>
      </c>
      <c r="C15" s="90" t="s">
        <v>42</v>
      </c>
      <c r="D15" s="90" t="s">
        <v>3</v>
      </c>
      <c r="E15" s="91"/>
      <c r="F15" s="92" t="s">
        <v>22</v>
      </c>
      <c r="G15" s="92"/>
      <c r="H15" s="93"/>
    </row>
    <row r="16" spans="2:8" ht="12.75">
      <c r="B16" s="116"/>
      <c r="C16" s="35"/>
      <c r="D16" s="35"/>
      <c r="E16" s="34"/>
      <c r="F16" s="34"/>
      <c r="G16" s="34"/>
      <c r="H16" s="112"/>
    </row>
    <row r="17" spans="2:8" ht="12.75">
      <c r="B17" s="114"/>
      <c r="C17" s="37"/>
      <c r="D17" s="37"/>
      <c r="E17" s="29"/>
      <c r="F17" s="29"/>
      <c r="G17" s="29"/>
      <c r="H17" s="30"/>
    </row>
    <row r="18" spans="2:8" ht="12.75">
      <c r="B18" s="114"/>
      <c r="C18" s="37"/>
      <c r="D18" s="37"/>
      <c r="E18" s="29"/>
      <c r="F18" s="29"/>
      <c r="G18" s="29"/>
      <c r="H18" s="30"/>
    </row>
    <row r="19" spans="2:8" ht="12.75">
      <c r="B19" s="36"/>
      <c r="C19" s="37"/>
      <c r="D19" s="37"/>
      <c r="E19" s="29"/>
      <c r="F19" s="29"/>
      <c r="G19" s="29"/>
      <c r="H19" s="30"/>
    </row>
    <row r="20" spans="2:8" ht="12.75">
      <c r="B20" s="36"/>
      <c r="C20" s="37"/>
      <c r="D20" s="37"/>
      <c r="E20" s="29"/>
      <c r="F20" s="29"/>
      <c r="G20" s="29"/>
      <c r="H20" s="30"/>
    </row>
    <row r="21" spans="2:8" ht="12.75">
      <c r="B21" s="38"/>
      <c r="C21" s="39"/>
      <c r="D21" s="39"/>
      <c r="E21" s="29"/>
      <c r="F21" s="29"/>
      <c r="G21" s="29"/>
      <c r="H21" s="30"/>
    </row>
    <row r="22" spans="2:8" ht="13.5" thickBot="1">
      <c r="B22" s="40"/>
      <c r="C22" s="41"/>
      <c r="D22" s="41"/>
      <c r="E22" s="31"/>
      <c r="F22" s="32"/>
      <c r="G22" s="32"/>
      <c r="H22" s="33"/>
    </row>
    <row r="23" spans="2:8" ht="13.5" thickBot="1">
      <c r="B23" s="5"/>
      <c r="C23" s="5"/>
      <c r="D23" s="12"/>
      <c r="G23" s="3"/>
      <c r="H23" s="3"/>
    </row>
    <row r="24" spans="1:9" ht="12.75" customHeight="1" thickBot="1">
      <c r="A24" s="123" t="s">
        <v>4</v>
      </c>
      <c r="B24" s="124"/>
      <c r="C24" s="124"/>
      <c r="D24" s="124"/>
      <c r="E24" s="125"/>
      <c r="F24" s="83"/>
      <c r="G24" s="86"/>
      <c r="H24" s="88" t="s">
        <v>26</v>
      </c>
      <c r="I24" s="61">
        <f>IF(I25=0,12,IF(I25=1,10,IF(I25=2,8,IF(I25=3,6,IF(I25=4,4,IF(I25=5,2,IF(I25&gt;=6,0)))))))</f>
        <v>12</v>
      </c>
    </row>
    <row r="25" spans="1:9" ht="12.75" customHeight="1" thickBot="1">
      <c r="A25" s="126"/>
      <c r="B25" s="127"/>
      <c r="C25" s="127"/>
      <c r="D25" s="127"/>
      <c r="E25" s="128"/>
      <c r="F25" s="86"/>
      <c r="G25" s="87"/>
      <c r="H25" s="88" t="s">
        <v>44</v>
      </c>
      <c r="I25" s="62">
        <f>ROUND(COUNTIF(C29:C35,"DL")*I8,0)</f>
        <v>0</v>
      </c>
    </row>
    <row r="26" spans="6:9" ht="13.5" thickBot="1">
      <c r="F26" s="2"/>
      <c r="G26"/>
      <c r="H26"/>
      <c r="I26"/>
    </row>
    <row r="27" spans="2:8" ht="12.75">
      <c r="B27" s="131" t="s">
        <v>5</v>
      </c>
      <c r="C27" s="97" t="s">
        <v>6</v>
      </c>
      <c r="D27" s="133" t="s">
        <v>23</v>
      </c>
      <c r="E27" s="134"/>
      <c r="F27" s="134"/>
      <c r="G27" s="134"/>
      <c r="H27" s="135"/>
    </row>
    <row r="28" spans="2:8" ht="13.5" thickBot="1">
      <c r="B28" s="132"/>
      <c r="C28" s="98" t="s">
        <v>7</v>
      </c>
      <c r="D28" s="136"/>
      <c r="E28" s="137"/>
      <c r="F28" s="137"/>
      <c r="G28" s="137"/>
      <c r="H28" s="138"/>
    </row>
    <row r="29" spans="2:8" ht="12.75">
      <c r="B29" s="51"/>
      <c r="C29" s="52"/>
      <c r="D29" s="42"/>
      <c r="E29" s="42"/>
      <c r="F29" s="42"/>
      <c r="G29" s="42"/>
      <c r="H29" s="44"/>
    </row>
    <row r="30" spans="2:8" ht="12.75">
      <c r="B30" s="53"/>
      <c r="C30" s="54"/>
      <c r="D30" s="45"/>
      <c r="E30" s="45"/>
      <c r="F30" s="45"/>
      <c r="G30" s="45"/>
      <c r="H30" s="49"/>
    </row>
    <row r="31" spans="2:8" ht="12.75">
      <c r="B31" s="53"/>
      <c r="C31" s="54"/>
      <c r="D31" s="45"/>
      <c r="E31" s="45"/>
      <c r="F31" s="45"/>
      <c r="G31" s="45"/>
      <c r="H31" s="49"/>
    </row>
    <row r="32" spans="2:8" ht="12.75">
      <c r="B32" s="53"/>
      <c r="C32" s="54"/>
      <c r="D32" s="45"/>
      <c r="E32" s="45"/>
      <c r="F32" s="45"/>
      <c r="G32" s="45"/>
      <c r="H32" s="49"/>
    </row>
    <row r="33" spans="2:8" ht="12.75">
      <c r="B33" s="53"/>
      <c r="C33" s="54"/>
      <c r="D33" s="45"/>
      <c r="E33" s="45"/>
      <c r="F33" s="45"/>
      <c r="G33" s="45"/>
      <c r="H33" s="49"/>
    </row>
    <row r="34" spans="2:9" ht="12.75">
      <c r="B34" s="53"/>
      <c r="C34" s="54"/>
      <c r="D34" s="45"/>
      <c r="E34" s="45"/>
      <c r="F34" s="45"/>
      <c r="G34" s="45"/>
      <c r="H34" s="58"/>
      <c r="I34" s="3"/>
    </row>
    <row r="35" spans="2:8" ht="13.5" thickBot="1">
      <c r="B35" s="56"/>
      <c r="C35" s="57"/>
      <c r="D35" s="31"/>
      <c r="E35" s="31"/>
      <c r="F35" s="31"/>
      <c r="G35" s="31"/>
      <c r="H35" s="50"/>
    </row>
    <row r="36" spans="2:8" ht="12.75">
      <c r="B36" s="129" t="s">
        <v>9</v>
      </c>
      <c r="C36" s="130"/>
      <c r="D36" s="119" t="s">
        <v>14</v>
      </c>
      <c r="E36" s="120"/>
      <c r="F36" s="121"/>
      <c r="G36" s="121"/>
      <c r="H36" s="122"/>
    </row>
    <row r="37" spans="2:8" ht="12.75">
      <c r="B37" s="99"/>
      <c r="C37" s="100"/>
      <c r="D37" s="145" t="s">
        <v>24</v>
      </c>
      <c r="E37" s="147"/>
      <c r="F37" s="147"/>
      <c r="G37" s="147"/>
      <c r="H37" s="148"/>
    </row>
    <row r="38" spans="2:8" ht="13.5" thickBot="1">
      <c r="B38" s="101"/>
      <c r="C38" s="102"/>
      <c r="D38" s="141" t="s">
        <v>25</v>
      </c>
      <c r="E38" s="143"/>
      <c r="F38" s="143"/>
      <c r="G38" s="143"/>
      <c r="H38" s="144"/>
    </row>
    <row r="39" spans="3:8" ht="13.5" thickBot="1">
      <c r="C39"/>
      <c r="E39"/>
      <c r="F39"/>
      <c r="G39"/>
      <c r="H39"/>
    </row>
    <row r="40" spans="1:9" ht="13.5" thickBot="1">
      <c r="A40" s="139" t="s">
        <v>8</v>
      </c>
      <c r="B40" s="140"/>
      <c r="C40" s="140"/>
      <c r="D40" s="140"/>
      <c r="E40" s="140"/>
      <c r="F40" s="140"/>
      <c r="G40" s="87"/>
      <c r="H40" s="88" t="s">
        <v>27</v>
      </c>
      <c r="I40" s="61">
        <f>IF(I41=0,8,IF(I41=1,6,IF(I41=2,4,IF(I41=3,2,(IF(I41&gt;=4,0))))))</f>
        <v>8</v>
      </c>
    </row>
    <row r="41" spans="1:9" ht="13.5" thickBot="1">
      <c r="A41" s="94"/>
      <c r="B41" s="94"/>
      <c r="C41" s="94"/>
      <c r="D41" s="94"/>
      <c r="E41" s="94"/>
      <c r="F41" s="87"/>
      <c r="G41" s="87"/>
      <c r="H41" s="88" t="s">
        <v>44</v>
      </c>
      <c r="I41" s="62">
        <f>ROUND(COUNTIF(C45:C51,"DL")*I8,0)</f>
        <v>0</v>
      </c>
    </row>
    <row r="42" spans="1:9" ht="13.5" thickBot="1">
      <c r="A42"/>
      <c r="B42"/>
      <c r="C42"/>
      <c r="D42"/>
      <c r="E42"/>
      <c r="F42"/>
      <c r="G42"/>
      <c r="H42"/>
      <c r="I42"/>
    </row>
    <row r="43" spans="1:9" ht="12.75">
      <c r="A43"/>
      <c r="B43" s="131" t="s">
        <v>5</v>
      </c>
      <c r="C43" s="97" t="s">
        <v>6</v>
      </c>
      <c r="D43" s="133" t="s">
        <v>23</v>
      </c>
      <c r="E43" s="134"/>
      <c r="F43" s="134"/>
      <c r="G43" s="134"/>
      <c r="H43" s="135"/>
      <c r="I43"/>
    </row>
    <row r="44" spans="1:9" ht="13.5" thickBot="1">
      <c r="A44"/>
      <c r="B44" s="132"/>
      <c r="C44" s="98" t="s">
        <v>7</v>
      </c>
      <c r="D44" s="136"/>
      <c r="E44" s="137"/>
      <c r="F44" s="137"/>
      <c r="G44" s="137"/>
      <c r="H44" s="138"/>
      <c r="I44"/>
    </row>
    <row r="45" spans="1:8" ht="12.75">
      <c r="A45"/>
      <c r="B45" s="51"/>
      <c r="C45" s="52"/>
      <c r="D45" s="42"/>
      <c r="E45" s="42"/>
      <c r="F45" s="42"/>
      <c r="G45" s="42"/>
      <c r="H45" s="44"/>
    </row>
    <row r="46" spans="1:8" ht="12.75">
      <c r="A46"/>
      <c r="B46" s="53"/>
      <c r="C46" s="54"/>
      <c r="D46" s="45"/>
      <c r="E46" s="45"/>
      <c r="F46" s="45"/>
      <c r="G46" s="45"/>
      <c r="H46" s="49"/>
    </row>
    <row r="47" spans="1:8" ht="12.75">
      <c r="A47"/>
      <c r="B47" s="53"/>
      <c r="C47" s="54"/>
      <c r="D47" s="45"/>
      <c r="E47" s="45"/>
      <c r="F47" s="45"/>
      <c r="G47" s="45"/>
      <c r="H47" s="49"/>
    </row>
    <row r="48" spans="1:8" ht="12.75">
      <c r="A48"/>
      <c r="B48" s="53"/>
      <c r="C48" s="54"/>
      <c r="D48" s="45"/>
      <c r="E48" s="45"/>
      <c r="F48" s="45"/>
      <c r="G48" s="45"/>
      <c r="H48" s="49"/>
    </row>
    <row r="49" spans="1:8" ht="12.75">
      <c r="A49"/>
      <c r="B49" s="53"/>
      <c r="C49" s="54"/>
      <c r="D49" s="45"/>
      <c r="E49" s="45"/>
      <c r="F49" s="45"/>
      <c r="G49" s="45"/>
      <c r="H49" s="49"/>
    </row>
    <row r="50" spans="1:8" ht="12.75">
      <c r="A50"/>
      <c r="B50" s="53"/>
      <c r="C50" s="54"/>
      <c r="D50" s="45"/>
      <c r="E50" s="45"/>
      <c r="F50" s="45"/>
      <c r="G50" s="45"/>
      <c r="H50" s="55"/>
    </row>
    <row r="51" spans="1:8" ht="13.5" thickBot="1">
      <c r="A51"/>
      <c r="B51" s="56"/>
      <c r="C51" s="57"/>
      <c r="D51" s="31"/>
      <c r="E51" s="31"/>
      <c r="F51" s="31"/>
      <c r="G51" s="31"/>
      <c r="H51" s="50"/>
    </row>
    <row r="52" spans="1:8" ht="12.75">
      <c r="A52"/>
      <c r="B52" s="129" t="s">
        <v>9</v>
      </c>
      <c r="C52" s="130"/>
      <c r="D52" s="119" t="s">
        <v>14</v>
      </c>
      <c r="E52" s="120"/>
      <c r="F52" s="121"/>
      <c r="G52" s="121"/>
      <c r="H52" s="122"/>
    </row>
    <row r="53" spans="1:8" ht="12.75">
      <c r="A53"/>
      <c r="B53" s="99"/>
      <c r="C53" s="100"/>
      <c r="D53" s="145" t="s">
        <v>24</v>
      </c>
      <c r="E53" s="146"/>
      <c r="F53" s="147"/>
      <c r="G53" s="147"/>
      <c r="H53" s="148"/>
    </row>
    <row r="54" spans="2:8" ht="13.5" thickBot="1">
      <c r="B54" s="101"/>
      <c r="C54" s="102"/>
      <c r="D54" s="141" t="s">
        <v>25</v>
      </c>
      <c r="E54" s="142"/>
      <c r="F54" s="143"/>
      <c r="G54" s="143"/>
      <c r="H54" s="144"/>
    </row>
    <row r="55" spans="2:8" ht="13.5" thickBot="1">
      <c r="B55" s="13"/>
      <c r="C55" s="13"/>
      <c r="D55" s="15"/>
      <c r="E55" s="16"/>
      <c r="F55" s="14"/>
      <c r="G55" s="14"/>
      <c r="H55" s="14"/>
    </row>
    <row r="56" spans="1:9" ht="13.5" thickBot="1">
      <c r="A56" s="139" t="s">
        <v>10</v>
      </c>
      <c r="B56" s="140"/>
      <c r="C56" s="140"/>
      <c r="D56" s="140"/>
      <c r="E56" s="140"/>
      <c r="F56" s="86"/>
      <c r="G56" s="87"/>
      <c r="H56" s="88" t="s">
        <v>36</v>
      </c>
      <c r="I56" s="63">
        <f>IF(G10="x",14,IF(I7&lt;=I3,20,IF(I7&lt;=0.9*I6,18,IF(I7&lt;=0.95*I6,16,IF(I7&lt;=I6,14,IF(I7&gt;1.1*I6,0,IF(I7&gt;I6,7,0)))))))</f>
        <v>14</v>
      </c>
    </row>
    <row r="57" ht="13.5" thickBot="1"/>
    <row r="58" spans="1:9" ht="13.5" thickBot="1">
      <c r="A58" s="123" t="s">
        <v>39</v>
      </c>
      <c r="B58" s="124"/>
      <c r="C58" s="124"/>
      <c r="D58" s="124"/>
      <c r="E58" s="125"/>
      <c r="F58" s="85"/>
      <c r="G58" s="86"/>
      <c r="H58" s="88" t="s">
        <v>31</v>
      </c>
      <c r="I58" s="61">
        <f>IF(I59=0,10,IF(I59=1,8,IF(I59=2,6,IF(I59=3,4,IF(I59=4,2,(IF(I59&gt;=5,0)))))))</f>
        <v>10</v>
      </c>
    </row>
    <row r="59" spans="1:9" ht="13.5" thickBot="1">
      <c r="A59" s="161"/>
      <c r="B59" s="162"/>
      <c r="C59" s="162"/>
      <c r="D59" s="162"/>
      <c r="E59" s="163"/>
      <c r="F59" s="87"/>
      <c r="G59" s="87"/>
      <c r="H59" s="88" t="s">
        <v>44</v>
      </c>
      <c r="I59" s="62">
        <f>ROUND(COUNTIF(C64:C70,"DL")*I8,0)</f>
        <v>0</v>
      </c>
    </row>
    <row r="60" spans="1:9" ht="13.5" thickBot="1">
      <c r="A60" s="126"/>
      <c r="B60" s="127"/>
      <c r="C60" s="127"/>
      <c r="D60" s="127"/>
      <c r="E60" s="128"/>
      <c r="F60" s="95"/>
      <c r="G60" s="96"/>
      <c r="H60" s="103"/>
      <c r="I60" s="104"/>
    </row>
    <row r="61" spans="1:9" ht="13.5" thickBot="1">
      <c r="A61"/>
      <c r="B61"/>
      <c r="C61"/>
      <c r="D61"/>
      <c r="E61"/>
      <c r="F61"/>
      <c r="G61"/>
      <c r="H61"/>
      <c r="I61"/>
    </row>
    <row r="62" spans="1:9" ht="12.75">
      <c r="A62"/>
      <c r="B62" s="131" t="s">
        <v>5</v>
      </c>
      <c r="C62" s="97" t="s">
        <v>6</v>
      </c>
      <c r="D62" s="133" t="s">
        <v>23</v>
      </c>
      <c r="E62" s="134"/>
      <c r="F62" s="134"/>
      <c r="G62" s="134"/>
      <c r="H62" s="135"/>
      <c r="I62"/>
    </row>
    <row r="63" spans="1:8" ht="13.5" thickBot="1">
      <c r="A63"/>
      <c r="B63" s="132"/>
      <c r="C63" s="98" t="s">
        <v>7</v>
      </c>
      <c r="D63" s="136"/>
      <c r="E63" s="137"/>
      <c r="F63" s="137"/>
      <c r="G63" s="137"/>
      <c r="H63" s="138"/>
    </row>
    <row r="64" spans="1:8" ht="12.75">
      <c r="A64"/>
      <c r="B64" s="51"/>
      <c r="C64" s="52"/>
      <c r="D64" s="42"/>
      <c r="E64" s="42"/>
      <c r="F64" s="42"/>
      <c r="G64" s="42"/>
      <c r="H64" s="44"/>
    </row>
    <row r="65" spans="1:8" ht="12.75">
      <c r="A65"/>
      <c r="B65" s="53"/>
      <c r="C65" s="54"/>
      <c r="D65" s="45"/>
      <c r="E65" s="45"/>
      <c r="F65" s="45"/>
      <c r="G65" s="45"/>
      <c r="H65" s="49"/>
    </row>
    <row r="66" spans="1:8" ht="12.75">
      <c r="A66"/>
      <c r="B66" s="53"/>
      <c r="C66" s="54"/>
      <c r="D66" s="45"/>
      <c r="E66" s="45"/>
      <c r="F66" s="45"/>
      <c r="G66" s="45"/>
      <c r="H66" s="49"/>
    </row>
    <row r="67" spans="1:8" ht="12.75">
      <c r="A67"/>
      <c r="B67" s="53"/>
      <c r="C67" s="54"/>
      <c r="D67" s="45"/>
      <c r="E67" s="45"/>
      <c r="F67" s="45"/>
      <c r="G67" s="45"/>
      <c r="H67" s="49"/>
    </row>
    <row r="68" spans="1:8" ht="12.75">
      <c r="A68"/>
      <c r="B68" s="53"/>
      <c r="C68" s="54"/>
      <c r="D68" s="45"/>
      <c r="E68" s="45"/>
      <c r="F68" s="45"/>
      <c r="G68" s="45"/>
      <c r="H68" s="55"/>
    </row>
    <row r="69" spans="1:8" ht="12.75">
      <c r="A69"/>
      <c r="B69" s="53"/>
      <c r="C69" s="54"/>
      <c r="D69" s="45"/>
      <c r="E69" s="45"/>
      <c r="F69" s="45"/>
      <c r="G69" s="45"/>
      <c r="H69" s="58"/>
    </row>
    <row r="70" spans="1:8" ht="13.5" thickBot="1">
      <c r="A70"/>
      <c r="B70" s="56"/>
      <c r="C70" s="57"/>
      <c r="D70" s="31"/>
      <c r="E70" s="31"/>
      <c r="F70" s="31"/>
      <c r="G70" s="31"/>
      <c r="H70" s="50"/>
    </row>
    <row r="71" spans="1:8" ht="12.75">
      <c r="A71"/>
      <c r="B71" s="129" t="s">
        <v>9</v>
      </c>
      <c r="C71" s="130"/>
      <c r="D71" s="119" t="s">
        <v>14</v>
      </c>
      <c r="E71" s="120"/>
      <c r="F71" s="121"/>
      <c r="G71" s="121"/>
      <c r="H71" s="122"/>
    </row>
    <row r="72" spans="1:8" ht="12.75">
      <c r="A72"/>
      <c r="B72" s="99"/>
      <c r="C72" s="100"/>
      <c r="D72" s="145" t="s">
        <v>24</v>
      </c>
      <c r="E72" s="146"/>
      <c r="F72" s="147"/>
      <c r="G72" s="147"/>
      <c r="H72" s="148"/>
    </row>
    <row r="73" spans="2:8" ht="13.5" thickBot="1">
      <c r="B73" s="101"/>
      <c r="C73" s="102"/>
      <c r="D73" s="141" t="s">
        <v>25</v>
      </c>
      <c r="E73" s="142"/>
      <c r="F73" s="143"/>
      <c r="G73" s="143"/>
      <c r="H73" s="144"/>
    </row>
    <row r="74" ht="13.5" thickBot="1"/>
    <row r="75" spans="1:9" ht="13.5" thickBot="1">
      <c r="A75" s="139" t="s">
        <v>11</v>
      </c>
      <c r="B75" s="140"/>
      <c r="C75" s="140"/>
      <c r="D75" s="140"/>
      <c r="E75" s="149"/>
      <c r="F75" s="87"/>
      <c r="G75" s="86"/>
      <c r="H75" s="88" t="s">
        <v>26</v>
      </c>
      <c r="I75" s="61">
        <f>IF(I76&lt;=1,12,IF(I76=2,9,IF(I76=3,6,IF(I76=4,4,(IF(I76&gt;=5,0))))))</f>
        <v>12</v>
      </c>
    </row>
    <row r="76" spans="1:9" ht="13.5" thickBot="1">
      <c r="A76" s="94"/>
      <c r="B76" s="94"/>
      <c r="C76" s="94"/>
      <c r="D76" s="94"/>
      <c r="E76" s="94"/>
      <c r="F76" s="87"/>
      <c r="G76" s="87"/>
      <c r="H76" s="88" t="s">
        <v>44</v>
      </c>
      <c r="I76" s="62">
        <f>ROUND(COUNTIF(C80:C87,"DL")*I8,0)</f>
        <v>0</v>
      </c>
    </row>
    <row r="77" spans="1:9" ht="13.5" thickBot="1">
      <c r="A77"/>
      <c r="B77"/>
      <c r="C77"/>
      <c r="D77"/>
      <c r="E77"/>
      <c r="F77"/>
      <c r="G77"/>
      <c r="H77"/>
      <c r="I77"/>
    </row>
    <row r="78" spans="1:9" ht="12.75">
      <c r="A78"/>
      <c r="B78" s="131" t="s">
        <v>5</v>
      </c>
      <c r="C78" s="97" t="s">
        <v>6</v>
      </c>
      <c r="D78" s="133" t="s">
        <v>23</v>
      </c>
      <c r="E78" s="134"/>
      <c r="F78" s="134"/>
      <c r="G78" s="134"/>
      <c r="H78" s="135"/>
      <c r="I78"/>
    </row>
    <row r="79" spans="1:9" ht="13.5" thickBot="1">
      <c r="A79"/>
      <c r="B79" s="132"/>
      <c r="C79" s="98" t="s">
        <v>7</v>
      </c>
      <c r="D79" s="136"/>
      <c r="E79" s="137"/>
      <c r="F79" s="137"/>
      <c r="G79" s="137"/>
      <c r="H79" s="138"/>
      <c r="I79"/>
    </row>
    <row r="80" spans="1:9" ht="12.75">
      <c r="A80"/>
      <c r="B80" s="51"/>
      <c r="C80" s="52"/>
      <c r="D80" s="42"/>
      <c r="E80" s="42"/>
      <c r="F80" s="42"/>
      <c r="G80" s="42"/>
      <c r="H80" s="44"/>
      <c r="I80"/>
    </row>
    <row r="81" spans="1:8" ht="12.75">
      <c r="A81"/>
      <c r="B81" s="53"/>
      <c r="C81" s="54"/>
      <c r="D81" s="45"/>
      <c r="E81" s="45"/>
      <c r="F81" s="45"/>
      <c r="G81" s="45"/>
      <c r="H81" s="49"/>
    </row>
    <row r="82" spans="1:8" ht="12.75">
      <c r="A82"/>
      <c r="B82" s="53"/>
      <c r="C82" s="54"/>
      <c r="D82" s="45"/>
      <c r="E82" s="45"/>
      <c r="F82" s="45"/>
      <c r="G82" s="45"/>
      <c r="H82" s="49"/>
    </row>
    <row r="83" spans="1:8" ht="12.75">
      <c r="A83"/>
      <c r="B83" s="53"/>
      <c r="C83" s="54"/>
      <c r="D83" s="45"/>
      <c r="E83" s="45"/>
      <c r="F83" s="45"/>
      <c r="G83" s="45"/>
      <c r="H83" s="49"/>
    </row>
    <row r="84" spans="1:8" ht="12.75">
      <c r="A84"/>
      <c r="B84" s="53"/>
      <c r="C84" s="54"/>
      <c r="D84" s="45"/>
      <c r="E84" s="45"/>
      <c r="F84" s="45"/>
      <c r="G84" s="45"/>
      <c r="H84" s="49"/>
    </row>
    <row r="85" spans="1:8" ht="12.75">
      <c r="A85"/>
      <c r="B85" s="53"/>
      <c r="C85" s="54"/>
      <c r="D85" s="45"/>
      <c r="E85" s="45"/>
      <c r="F85" s="45"/>
      <c r="G85" s="45"/>
      <c r="H85" s="49"/>
    </row>
    <row r="86" spans="1:8" ht="12.75">
      <c r="A86"/>
      <c r="B86" s="53"/>
      <c r="C86" s="54"/>
      <c r="D86" s="45"/>
      <c r="E86" s="45"/>
      <c r="F86" s="45"/>
      <c r="G86" s="45"/>
      <c r="H86" s="55"/>
    </row>
    <row r="87" spans="1:8" ht="13.5" thickBot="1">
      <c r="A87"/>
      <c r="B87" s="56"/>
      <c r="C87" s="57"/>
      <c r="D87" s="31"/>
      <c r="E87" s="31"/>
      <c r="F87" s="31"/>
      <c r="G87" s="31"/>
      <c r="H87" s="50"/>
    </row>
    <row r="88" spans="1:8" ht="12.75">
      <c r="A88"/>
      <c r="B88" s="129" t="s">
        <v>9</v>
      </c>
      <c r="C88" s="130"/>
      <c r="D88" s="119" t="s">
        <v>14</v>
      </c>
      <c r="E88" s="120"/>
      <c r="F88" s="121"/>
      <c r="G88" s="121"/>
      <c r="H88" s="122"/>
    </row>
    <row r="89" spans="1:8" ht="12.75">
      <c r="A89"/>
      <c r="B89" s="99"/>
      <c r="C89" s="100"/>
      <c r="D89" s="145" t="s">
        <v>24</v>
      </c>
      <c r="E89" s="146"/>
      <c r="F89" s="147"/>
      <c r="G89" s="147"/>
      <c r="H89" s="148"/>
    </row>
    <row r="90" spans="1:8" ht="13.5" thickBot="1">
      <c r="A90"/>
      <c r="B90" s="101"/>
      <c r="C90" s="102"/>
      <c r="D90" s="141" t="s">
        <v>25</v>
      </c>
      <c r="E90" s="142"/>
      <c r="F90" s="143"/>
      <c r="G90" s="143"/>
      <c r="H90" s="144"/>
    </row>
    <row r="91" ht="13.5" thickBot="1"/>
    <row r="92" spans="1:9" ht="13.5" thickBot="1">
      <c r="A92" s="139" t="s">
        <v>12</v>
      </c>
      <c r="B92" s="140"/>
      <c r="C92" s="140"/>
      <c r="D92" s="140"/>
      <c r="E92" s="149"/>
      <c r="F92" s="87"/>
      <c r="G92" s="86"/>
      <c r="H92" s="88" t="s">
        <v>32</v>
      </c>
      <c r="I92" s="61">
        <f>IF(I6&gt;300,IF(I93=0,12,IF(I93=1,8,IF(I93=2,6,IF(I93=3,4,IF(I93=4,2,(IF(I93&gt;=5,0))))))),IF(I93=0,10,IF(I93=1,8,IF(I93=2,6,IF(I93=3,4,IF(I93=4,2,IF(I93&gt;=5,0)))))))</f>
        <v>10</v>
      </c>
    </row>
    <row r="93" spans="1:9" ht="13.5" thickBot="1">
      <c r="A93" s="94"/>
      <c r="B93" s="94"/>
      <c r="C93" s="94"/>
      <c r="D93" s="94"/>
      <c r="E93" s="94"/>
      <c r="F93" s="87"/>
      <c r="G93" s="87"/>
      <c r="H93" s="88" t="s">
        <v>44</v>
      </c>
      <c r="I93" s="62">
        <f>ROUND(COUNTIF(C97:C104,"DL")*I8,0)</f>
        <v>0</v>
      </c>
    </row>
    <row r="94" spans="1:9" ht="13.5" thickBot="1">
      <c r="A94"/>
      <c r="B94"/>
      <c r="C94"/>
      <c r="D94"/>
      <c r="E94"/>
      <c r="F94"/>
      <c r="G94"/>
      <c r="H94"/>
      <c r="I94"/>
    </row>
    <row r="95" spans="1:9" ht="12.75">
      <c r="A95"/>
      <c r="B95" s="131" t="s">
        <v>5</v>
      </c>
      <c r="C95" s="97" t="s">
        <v>6</v>
      </c>
      <c r="D95" s="133" t="s">
        <v>23</v>
      </c>
      <c r="E95" s="134"/>
      <c r="F95" s="134"/>
      <c r="G95" s="134"/>
      <c r="H95" s="135"/>
      <c r="I95"/>
    </row>
    <row r="96" spans="1:9" ht="13.5" thickBot="1">
      <c r="A96"/>
      <c r="B96" s="132"/>
      <c r="C96" s="98" t="s">
        <v>7</v>
      </c>
      <c r="D96" s="136"/>
      <c r="E96" s="137"/>
      <c r="F96" s="137"/>
      <c r="G96" s="137"/>
      <c r="H96" s="138"/>
      <c r="I96"/>
    </row>
    <row r="97" spans="1:8" ht="12.75">
      <c r="A97"/>
      <c r="B97" s="51"/>
      <c r="C97" s="52"/>
      <c r="D97" s="42"/>
      <c r="E97" s="42"/>
      <c r="F97" s="42"/>
      <c r="G97" s="42"/>
      <c r="H97" s="44"/>
    </row>
    <row r="98" spans="1:8" ht="12.75">
      <c r="A98"/>
      <c r="B98" s="53"/>
      <c r="C98" s="54"/>
      <c r="D98" s="45"/>
      <c r="E98" s="45"/>
      <c r="F98" s="45"/>
      <c r="G98" s="45"/>
      <c r="H98" s="49"/>
    </row>
    <row r="99" spans="1:8" ht="12.75">
      <c r="A99"/>
      <c r="B99" s="53"/>
      <c r="C99" s="54"/>
      <c r="D99" s="45"/>
      <c r="E99" s="45"/>
      <c r="F99" s="45"/>
      <c r="G99" s="45"/>
      <c r="H99" s="49"/>
    </row>
    <row r="100" spans="1:8" ht="12.75">
      <c r="A100"/>
      <c r="B100" s="53"/>
      <c r="C100" s="54"/>
      <c r="D100" s="45"/>
      <c r="E100" s="45"/>
      <c r="F100" s="45"/>
      <c r="G100" s="45"/>
      <c r="H100" s="49"/>
    </row>
    <row r="101" spans="1:8" ht="12.75">
      <c r="A101"/>
      <c r="B101" s="53"/>
      <c r="C101" s="54"/>
      <c r="D101" s="45"/>
      <c r="E101" s="45"/>
      <c r="F101" s="45"/>
      <c r="G101" s="45"/>
      <c r="H101" s="49"/>
    </row>
    <row r="102" spans="1:8" ht="12.75">
      <c r="A102"/>
      <c r="B102" s="53"/>
      <c r="C102" s="54"/>
      <c r="D102" s="45"/>
      <c r="E102" s="45"/>
      <c r="F102" s="45"/>
      <c r="G102" s="45"/>
      <c r="H102" s="49"/>
    </row>
    <row r="103" spans="1:8" ht="12.75">
      <c r="A103"/>
      <c r="B103" s="53"/>
      <c r="C103" s="54"/>
      <c r="D103" s="45"/>
      <c r="E103" s="45"/>
      <c r="F103" s="45"/>
      <c r="G103" s="45"/>
      <c r="H103" s="55"/>
    </row>
    <row r="104" spans="1:8" ht="13.5" thickBot="1">
      <c r="A104"/>
      <c r="B104" s="56"/>
      <c r="C104" s="57"/>
      <c r="D104" s="31"/>
      <c r="E104" s="31"/>
      <c r="F104" s="31"/>
      <c r="G104" s="31"/>
      <c r="H104" s="50"/>
    </row>
    <row r="105" spans="1:8" ht="12.75">
      <c r="A105"/>
      <c r="B105" s="129" t="s">
        <v>9</v>
      </c>
      <c r="C105" s="130"/>
      <c r="D105" s="119" t="s">
        <v>14</v>
      </c>
      <c r="E105" s="120"/>
      <c r="F105" s="121"/>
      <c r="G105" s="121"/>
      <c r="H105" s="122"/>
    </row>
    <row r="106" spans="1:8" ht="12.75">
      <c r="A106"/>
      <c r="B106" s="99"/>
      <c r="C106" s="100"/>
      <c r="D106" s="145" t="s">
        <v>24</v>
      </c>
      <c r="E106" s="146"/>
      <c r="F106" s="147"/>
      <c r="G106" s="147"/>
      <c r="H106" s="148"/>
    </row>
    <row r="107" spans="1:8" ht="13.5" thickBot="1">
      <c r="A107"/>
      <c r="B107" s="101"/>
      <c r="C107" s="102"/>
      <c r="D107" s="141" t="s">
        <v>25</v>
      </c>
      <c r="E107" s="142"/>
      <c r="F107" s="143"/>
      <c r="G107" s="143"/>
      <c r="H107" s="144"/>
    </row>
    <row r="108" spans="1:8" ht="13.5" thickBot="1">
      <c r="A108"/>
      <c r="B108" s="13"/>
      <c r="C108" s="13"/>
      <c r="D108" s="15"/>
      <c r="E108" s="16"/>
      <c r="F108" s="14"/>
      <c r="G108" s="14"/>
      <c r="H108" s="14"/>
    </row>
    <row r="109" spans="1:9" ht="13.5" thickBot="1">
      <c r="A109" s="139" t="s">
        <v>45</v>
      </c>
      <c r="B109" s="140"/>
      <c r="C109" s="140"/>
      <c r="D109" s="140"/>
      <c r="E109" s="140"/>
      <c r="F109" s="86"/>
      <c r="G109" s="87"/>
      <c r="H109" s="88" t="s">
        <v>33</v>
      </c>
      <c r="I109" s="63" t="e">
        <f>ROUND(IF(I110&gt;0.95,20,IF(I110&gt;=0.75,(20-(0.95-I110)*80),0)),0)</f>
        <v>#DIV/0!</v>
      </c>
    </row>
    <row r="110" spans="1:9" ht="13.5" thickBot="1">
      <c r="A110" s="94"/>
      <c r="B110" s="94"/>
      <c r="C110" s="94"/>
      <c r="D110" s="94"/>
      <c r="E110" s="94"/>
      <c r="F110" s="96"/>
      <c r="G110" s="87"/>
      <c r="H110" s="88" t="s">
        <v>43</v>
      </c>
      <c r="I110" s="64" t="e">
        <f>SUM(D113:D120)/SUM(C113:C120)</f>
        <v>#DIV/0!</v>
      </c>
    </row>
    <row r="111" spans="1:9" ht="13.5" thickBot="1">
      <c r="A111" s="2"/>
      <c r="B111" s="2"/>
      <c r="C111" s="2"/>
      <c r="D111" s="2"/>
      <c r="E111" s="2"/>
      <c r="G111"/>
      <c r="H111"/>
      <c r="I111"/>
    </row>
    <row r="112" spans="2:9" ht="27" thickBot="1" thickTop="1">
      <c r="B112" s="105" t="s">
        <v>1</v>
      </c>
      <c r="C112" s="106" t="s">
        <v>2</v>
      </c>
      <c r="D112" s="107" t="s">
        <v>13</v>
      </c>
      <c r="E112" s="133" t="s">
        <v>22</v>
      </c>
      <c r="F112" s="134"/>
      <c r="G112" s="134"/>
      <c r="H112" s="135"/>
      <c r="I112"/>
    </row>
    <row r="113" spans="2:8" ht="12.75">
      <c r="B113" s="116"/>
      <c r="C113" s="35"/>
      <c r="D113" s="35"/>
      <c r="E113" s="42"/>
      <c r="F113" s="43"/>
      <c r="G113" s="42"/>
      <c r="H113" s="44"/>
    </row>
    <row r="114" spans="2:9" ht="12.75">
      <c r="B114" s="114"/>
      <c r="C114" s="37"/>
      <c r="D114" s="37"/>
      <c r="E114" s="45"/>
      <c r="F114" s="46"/>
      <c r="G114" s="47"/>
      <c r="H114" s="48"/>
      <c r="I114" s="7"/>
    </row>
    <row r="115" spans="2:8" ht="26.25" customHeight="1">
      <c r="B115" s="114"/>
      <c r="C115" s="37"/>
      <c r="D115" s="37"/>
      <c r="E115" s="158"/>
      <c r="F115" s="159"/>
      <c r="G115" s="159"/>
      <c r="H115" s="160"/>
    </row>
    <row r="116" spans="2:8" ht="12.75">
      <c r="B116" s="117"/>
      <c r="C116" s="37"/>
      <c r="D116" s="37"/>
      <c r="E116" s="118"/>
      <c r="F116" s="45"/>
      <c r="G116" s="45"/>
      <c r="H116" s="49"/>
    </row>
    <row r="117" spans="2:8" ht="12.75">
      <c r="B117" s="117"/>
      <c r="C117" s="37"/>
      <c r="D117" s="37"/>
      <c r="E117" s="118"/>
      <c r="F117" s="45"/>
      <c r="G117" s="45"/>
      <c r="H117" s="49"/>
    </row>
    <row r="118" spans="2:8" ht="12.75">
      <c r="B118" s="38"/>
      <c r="C118" s="37"/>
      <c r="D118" s="37"/>
      <c r="E118" s="45"/>
      <c r="F118" s="45"/>
      <c r="G118" s="45"/>
      <c r="H118" s="49"/>
    </row>
    <row r="119" spans="2:8" ht="12.75">
      <c r="B119" s="36"/>
      <c r="C119" s="37"/>
      <c r="D119" s="37"/>
      <c r="E119" s="45"/>
      <c r="F119" s="45"/>
      <c r="G119" s="45"/>
      <c r="H119" s="49"/>
    </row>
    <row r="120" spans="2:8" ht="13.5" thickBot="1">
      <c r="B120" s="40"/>
      <c r="C120" s="41"/>
      <c r="D120" s="41"/>
      <c r="E120" s="31"/>
      <c r="F120" s="31"/>
      <c r="G120" s="31"/>
      <c r="H120" s="50"/>
    </row>
    <row r="121" spans="3:4" ht="13.5" thickBot="1">
      <c r="C121" s="1">
        <f>SUM(C113:C120)</f>
        <v>0</v>
      </c>
      <c r="D121" s="1">
        <f>SUM(D113:D120)</f>
        <v>0</v>
      </c>
    </row>
    <row r="122" spans="1:9" ht="13.5" thickBot="1">
      <c r="A122" s="83" t="s">
        <v>34</v>
      </c>
      <c r="B122" s="84"/>
      <c r="C122" s="84"/>
      <c r="D122" s="85"/>
      <c r="E122" s="85"/>
      <c r="F122" s="85"/>
      <c r="G122" s="87"/>
      <c r="H122" s="88" t="s">
        <v>50</v>
      </c>
      <c r="I122" s="63">
        <f>IF(+G124="Yes",4,IF(+G126="Yes",4,0))</f>
        <v>0</v>
      </c>
    </row>
    <row r="123" ht="13.5" thickBot="1"/>
    <row r="124" spans="1:7" ht="12.75">
      <c r="A124"/>
      <c r="B124" s="150" t="s">
        <v>49</v>
      </c>
      <c r="C124" s="151"/>
      <c r="D124" s="151"/>
      <c r="E124" s="151"/>
      <c r="F124" s="152"/>
      <c r="G124" s="156"/>
    </row>
    <row r="125" spans="1:7" ht="13.5" thickBot="1">
      <c r="A125"/>
      <c r="B125" s="153"/>
      <c r="C125" s="154"/>
      <c r="D125" s="154"/>
      <c r="E125" s="154"/>
      <c r="F125" s="155"/>
      <c r="G125" s="157"/>
    </row>
    <row r="126" spans="1:7" ht="12.75">
      <c r="A126"/>
      <c r="B126" s="164" t="s">
        <v>35</v>
      </c>
      <c r="C126" s="165"/>
      <c r="D126" s="165"/>
      <c r="E126" s="165"/>
      <c r="F126" s="166"/>
      <c r="G126" s="156"/>
    </row>
    <row r="127" spans="2:7" ht="13.5" thickBot="1">
      <c r="B127" s="167"/>
      <c r="C127" s="168"/>
      <c r="D127" s="168"/>
      <c r="E127" s="168"/>
      <c r="F127" s="169"/>
      <c r="G127" s="157"/>
    </row>
    <row r="128" spans="6:9" ht="12.75">
      <c r="F128"/>
      <c r="G128"/>
      <c r="H128"/>
      <c r="I128"/>
    </row>
    <row r="130" spans="6:9" ht="12.75">
      <c r="F130"/>
      <c r="G130"/>
      <c r="H130"/>
      <c r="I130"/>
    </row>
    <row r="131" spans="6:9" ht="12.75">
      <c r="F131"/>
      <c r="G131"/>
      <c r="H131"/>
      <c r="I131"/>
    </row>
    <row r="132" spans="6:9" ht="12.75">
      <c r="F132"/>
      <c r="G132"/>
      <c r="H132"/>
      <c r="I132"/>
    </row>
    <row r="133" spans="3:9" ht="12.75">
      <c r="C133" s="8"/>
      <c r="D133" s="9"/>
      <c r="E133" s="9"/>
      <c r="F133"/>
      <c r="G133"/>
      <c r="H133"/>
      <c r="I133"/>
    </row>
    <row r="134" spans="3:9" ht="12.75">
      <c r="C134" s="9"/>
      <c r="D134" s="9"/>
      <c r="E134" s="9"/>
      <c r="F134"/>
      <c r="G134"/>
      <c r="H134"/>
      <c r="I134"/>
    </row>
    <row r="135" spans="6:9" ht="12.75">
      <c r="F135"/>
      <c r="G135"/>
      <c r="H135"/>
      <c r="I135"/>
    </row>
    <row r="136" spans="6:9" ht="12.75">
      <c r="F136"/>
      <c r="G136"/>
      <c r="H136"/>
      <c r="I136"/>
    </row>
    <row r="137" spans="6:9" ht="12.75">
      <c r="F137"/>
      <c r="G137"/>
      <c r="H137"/>
      <c r="I137"/>
    </row>
    <row r="138" spans="6:9" ht="12.75">
      <c r="F138"/>
      <c r="G138"/>
      <c r="H138"/>
      <c r="I138"/>
    </row>
    <row r="139" spans="6:9" ht="12.75">
      <c r="F139"/>
      <c r="G139"/>
      <c r="H139"/>
      <c r="I139"/>
    </row>
    <row r="140" spans="6:9" ht="12.75">
      <c r="F140"/>
      <c r="G140"/>
      <c r="H140"/>
      <c r="I140"/>
    </row>
  </sheetData>
  <sheetProtection/>
  <mergeCells count="43">
    <mergeCell ref="B124:F125"/>
    <mergeCell ref="G124:G125"/>
    <mergeCell ref="E115:H115"/>
    <mergeCell ref="D62:H63"/>
    <mergeCell ref="A58:E60"/>
    <mergeCell ref="B126:F127"/>
    <mergeCell ref="G126:G127"/>
    <mergeCell ref="B95:B96"/>
    <mergeCell ref="D95:H96"/>
    <mergeCell ref="D72:H72"/>
    <mergeCell ref="A75:E75"/>
    <mergeCell ref="A92:E92"/>
    <mergeCell ref="E112:H112"/>
    <mergeCell ref="D105:H105"/>
    <mergeCell ref="D106:H106"/>
    <mergeCell ref="B52:C52"/>
    <mergeCell ref="B105:C105"/>
    <mergeCell ref="D73:H73"/>
    <mergeCell ref="B78:B79"/>
    <mergeCell ref="D78:H79"/>
    <mergeCell ref="D36:H36"/>
    <mergeCell ref="D37:H37"/>
    <mergeCell ref="D38:H38"/>
    <mergeCell ref="B62:B63"/>
    <mergeCell ref="D52:H52"/>
    <mergeCell ref="D53:H53"/>
    <mergeCell ref="D54:H54"/>
    <mergeCell ref="A109:E109"/>
    <mergeCell ref="D107:H107"/>
    <mergeCell ref="B88:C88"/>
    <mergeCell ref="D88:H88"/>
    <mergeCell ref="D89:H89"/>
    <mergeCell ref="D90:H90"/>
    <mergeCell ref="D71:H71"/>
    <mergeCell ref="A24:E25"/>
    <mergeCell ref="B71:C71"/>
    <mergeCell ref="B27:B28"/>
    <mergeCell ref="D27:H28"/>
    <mergeCell ref="B43:B44"/>
    <mergeCell ref="D43:H44"/>
    <mergeCell ref="A40:F40"/>
    <mergeCell ref="B36:C36"/>
    <mergeCell ref="A56:E56"/>
  </mergeCells>
  <printOptions/>
  <pageMargins left="0.6" right="0.67" top="1" bottom="1" header="0.5" footer="0.5"/>
  <pageSetup horizontalDpi="600" verticalDpi="600" orientation="portrait" r:id="rId1"/>
  <headerFooter alignWithMargins="0">
    <oddHeader>&amp;C&amp;"Arial,Bold"&amp;12FLORIDA DEPARTMENT OF TRANSPORTATION&amp;10
DISTRICT ___
CONTRACTOR'S PAST PERFORMANCE RATING&amp;R
</oddHeader>
    <oddFooter>&amp;LRevised 07/21/2005&amp;C&amp;8&amp;P</oddFooter>
  </headerFooter>
  <rowBreaks count="2" manualBreakCount="2">
    <brk id="38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cn214kl</dc:creator>
  <cp:keywords/>
  <dc:description/>
  <cp:lastModifiedBy>Stacy Heidel</cp:lastModifiedBy>
  <cp:lastPrinted>2006-06-01T17:03:54Z</cp:lastPrinted>
  <dcterms:created xsi:type="dcterms:W3CDTF">2001-03-30T12:42:51Z</dcterms:created>
  <dcterms:modified xsi:type="dcterms:W3CDTF">2018-05-18T14:20:55Z</dcterms:modified>
  <cp:category/>
  <cp:version/>
  <cp:contentType/>
  <cp:contentStatus/>
</cp:coreProperties>
</file>